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<sst xmlns="http://schemas.openxmlformats.org/spreadsheetml/2006/main" count="53" uniqueCount="53">
  <si>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</si>
  <si>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</si>
  <si>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</si>
  <si>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</si>
  <si>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</si>
  <si>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</si>
  <si>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</si>
  <si>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</si>
  <si>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</si>
  <si>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</si>
  <si>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</si>
  <si>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</si>
  <si>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</si>
  <si>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</si>
  <si>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</si>
  <si>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</si>
  <si>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</si>
  <si>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</si>
  <si>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</si>
  <si>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</si>
  <si>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</si>
  <si>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</si>
  <si>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</si>
  <si>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</si>
  <si>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</si>
  <si>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</si>
  <si>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</si>
  <si>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</si>
  <si>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</si>
  <si>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</si>
  <si>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</si>
  <si>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</si>
  <si>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</si>
  <si>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</si>
  <si>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</si>
  <si>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</si>
  <si>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</si>
  <si>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</si>
  <si>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</si>
  <si>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</si>
  <si>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</si>
  <si>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</si>
  <si>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</si>
  <si>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</si>
  <si>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</si>
  <si>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</si>
  <si>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</si>
  <si>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</si>
  <si>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</si>
  <si>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</si>
  <si>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</si>
  <si>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</si>
  <si>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23 листопада 2020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</si>
</sst>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</numFmts>
  <fonts count="39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4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82" fontId="24" fillId="0" borderId="13" xfId="58" applyNumberFormat="1" applyFont="1" applyFill="1" applyBorder="1" applyAlignment="1">
      <alignment horizontal="right" wrapText="1" shrinkToFit="1"/>
      <protection/>
    </xf>
    <xf numFmtId="183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82" fontId="25" fillId="0" borderId="17" xfId="58" applyNumberFormat="1" applyFont="1" applyFill="1" applyBorder="1" applyAlignment="1">
      <alignment horizontal="right" wrapText="1" shrinkToFi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right" wrapTex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182" fontId="25" fillId="0" borderId="21" xfId="58" applyNumberFormat="1" applyFont="1" applyFill="1" applyBorder="1" applyAlignment="1">
      <alignment horizontal="right" wrapText="1" shrinkToFit="1"/>
      <protection/>
    </xf>
    <xf numFmtId="182" fontId="25" fillId="0" borderId="26" xfId="58" applyNumberFormat="1" applyFont="1" applyFill="1" applyBorder="1" applyAlignment="1">
      <alignment horizontal="right" wrapText="1" shrinkToFit="1"/>
      <protection/>
    </xf>
    <xf numFmtId="182" fontId="24" fillId="0" borderId="27" xfId="58" applyNumberFormat="1" applyFont="1" applyFill="1" applyBorder="1" applyAlignment="1">
      <alignment horizontal="right" wrapText="1" shrinkToFi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182" fontId="25" fillId="0" borderId="18" xfId="54" applyNumberFormat="1" applyFont="1" applyFill="1" applyBorder="1" applyAlignment="1">
      <alignment horizontal="right"/>
      <protection/>
    </xf>
    <xf numFmtId="182" fontId="37" fillId="0" borderId="18" xfId="54" applyNumberFormat="1" applyFont="1" applyBorder="1">
      <alignment/>
      <protection/>
    </xf>
    <xf numFmtId="0" fontId="37" fillId="0" borderId="18" xfId="54" applyFont="1" applyBorder="1">
      <alignment/>
      <protection/>
    </xf>
    <xf numFmtId="184" fontId="24" fillId="0" borderId="18" xfId="0" applyNumberFormat="1" applyFont="1" applyFill="1" applyBorder="1" applyAlignment="1">
      <alignment horizontal="right" vertical="center"/>
    </xf>
    <xf numFmtId="184" fontId="25" fillId="0" borderId="28" xfId="58" applyNumberFormat="1" applyFont="1" applyFill="1" applyBorder="1" applyAlignment="1">
      <alignment horizontal="right" wrapText="1" shrinkToFit="1"/>
      <protection/>
    </xf>
    <xf numFmtId="184" fontId="38" fillId="0" borderId="18" xfId="54" applyNumberFormat="1" applyFont="1" applyFill="1" applyBorder="1">
      <alignment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9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9" xfId="64" applyFont="1" applyFill="1" applyBorder="1" applyAlignment="1" applyProtection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11">
      <selection activeCell="D24" sqref="D24"/>
    </sheetView>
  </sheetViews>
  <sheetFormatPr defaultColWidth="9.00390625" defaultRowHeight="12.75"/>
  <cols>
    <col min="1" max="1" width="11.625" style="4" customWidth="1"/>
    <col min="2" max="2" width="51.7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65" t="s">
        <v>23</v>
      </c>
      <c r="B1" s="65"/>
      <c r="C1" s="65"/>
      <c r="D1" s="65"/>
      <c r="E1" s="65"/>
    </row>
    <row r="2" spans="1:5" ht="22.5">
      <c r="A2" s="65" t="s">
        <v>52</v>
      </c>
      <c r="B2" s="65"/>
      <c r="C2" s="65"/>
      <c r="D2" s="65"/>
      <c r="E2" s="65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6" t="s">
        <v>6</v>
      </c>
      <c r="B5" s="67"/>
      <c r="C5" s="67"/>
      <c r="D5" s="67"/>
      <c r="E5" s="68"/>
    </row>
    <row r="6" spans="1:5" ht="29.25" customHeight="1" thickBot="1">
      <c r="A6" s="33">
        <v>10000000</v>
      </c>
      <c r="B6" s="34" t="s">
        <v>2</v>
      </c>
      <c r="C6" s="53">
        <f>C7+C8+C9</f>
        <v>27460.9</v>
      </c>
      <c r="D6" s="53">
        <f>D7+D8+D9</f>
        <v>27792.2</v>
      </c>
      <c r="E6" s="54">
        <f aca="true" t="shared" si="0" ref="E6:E23">D6/C6*100</f>
        <v>101.20644261477227</v>
      </c>
    </row>
    <row r="7" spans="1:5" ht="38.25" customHeight="1">
      <c r="A7" s="35">
        <v>11010000</v>
      </c>
      <c r="B7" s="36" t="s">
        <v>10</v>
      </c>
      <c r="C7" s="61">
        <v>26620</v>
      </c>
      <c r="D7" s="61">
        <v>26909.2</v>
      </c>
      <c r="E7" s="29">
        <f t="shared" si="0"/>
        <v>101.08640120210369</v>
      </c>
    </row>
    <row r="8" spans="1:5" ht="39" customHeight="1">
      <c r="A8" s="37" t="s">
        <v>22</v>
      </c>
      <c r="B8" s="38" t="s">
        <v>21</v>
      </c>
      <c r="C8" s="59">
        <v>10.9</v>
      </c>
      <c r="D8" s="59">
        <v>7.4</v>
      </c>
      <c r="E8" s="29">
        <f t="shared" si="0"/>
        <v>67.88990825688074</v>
      </c>
    </row>
    <row r="9" spans="1:5" ht="39" customHeight="1" thickBot="1">
      <c r="A9" s="37">
        <v>13000000</v>
      </c>
      <c r="B9" s="38" t="s">
        <v>48</v>
      </c>
      <c r="C9" s="59">
        <v>830</v>
      </c>
      <c r="D9" s="60">
        <v>875.6</v>
      </c>
      <c r="E9" s="29">
        <f t="shared" si="0"/>
        <v>105.49397590361447</v>
      </c>
    </row>
    <row r="10" spans="1:5" ht="27" customHeight="1" thickBot="1">
      <c r="A10" s="39">
        <v>20000000</v>
      </c>
      <c r="B10" s="40" t="s">
        <v>3</v>
      </c>
      <c r="C10" s="30">
        <f>C11+C14+C12+C13</f>
        <v>1815.4</v>
      </c>
      <c r="D10" s="30">
        <f>D11+D14+D12+D13</f>
        <v>1710</v>
      </c>
      <c r="E10" s="29">
        <f t="shared" si="0"/>
        <v>94.19411699900849</v>
      </c>
    </row>
    <row r="11" spans="1:5" ht="59.25" customHeight="1">
      <c r="A11" s="35" t="s">
        <v>24</v>
      </c>
      <c r="B11" s="36" t="s">
        <v>25</v>
      </c>
      <c r="C11" s="59">
        <v>14.4</v>
      </c>
      <c r="D11" s="59">
        <v>14.3</v>
      </c>
      <c r="E11" s="29">
        <f t="shared" si="0"/>
        <v>99.30555555555556</v>
      </c>
    </row>
    <row r="12" spans="1:9" ht="41.25" customHeight="1">
      <c r="A12" s="37" t="s">
        <v>28</v>
      </c>
      <c r="B12" s="38" t="s">
        <v>29</v>
      </c>
      <c r="C12" s="59">
        <v>581</v>
      </c>
      <c r="D12" s="60">
        <v>270.4</v>
      </c>
      <c r="E12" s="29">
        <f t="shared" si="0"/>
        <v>46.540447504302925</v>
      </c>
      <c r="I12" s="6"/>
    </row>
    <row r="13" spans="1:5" ht="54.75" customHeight="1">
      <c r="A13" s="41" t="s">
        <v>49</v>
      </c>
      <c r="B13" s="42" t="s">
        <v>50</v>
      </c>
      <c r="C13" s="60">
        <v>310</v>
      </c>
      <c r="D13" s="60">
        <v>273</v>
      </c>
      <c r="E13" s="29">
        <f t="shared" si="0"/>
        <v>88.06451612903226</v>
      </c>
    </row>
    <row r="14" spans="1:5" ht="41.25" customHeight="1" thickBot="1">
      <c r="A14" s="41" t="s">
        <v>26</v>
      </c>
      <c r="B14" s="42" t="s">
        <v>27</v>
      </c>
      <c r="C14" s="60">
        <v>910</v>
      </c>
      <c r="D14" s="60">
        <v>1152.3</v>
      </c>
      <c r="E14" s="29">
        <f t="shared" si="0"/>
        <v>126.6263736263736</v>
      </c>
    </row>
    <row r="15" spans="1:5" ht="28.5" customHeight="1" hidden="1" thickBot="1">
      <c r="A15" s="39" t="s">
        <v>37</v>
      </c>
      <c r="B15" s="43" t="s">
        <v>38</v>
      </c>
      <c r="C15" s="30">
        <f>C16</f>
        <v>0</v>
      </c>
      <c r="D15" s="30">
        <f>D16</f>
        <v>0</v>
      </c>
      <c r="E15" s="29" t="e">
        <f t="shared" si="0"/>
        <v>#DIV/0!</v>
      </c>
    </row>
    <row r="16" spans="1:5" ht="76.5" hidden="1" thickBot="1">
      <c r="A16" s="35" t="s">
        <v>39</v>
      </c>
      <c r="B16" s="44" t="s">
        <v>40</v>
      </c>
      <c r="C16" s="55"/>
      <c r="D16" s="56"/>
      <c r="E16" s="29" t="e">
        <f t="shared" si="0"/>
        <v>#DIV/0!</v>
      </c>
    </row>
    <row r="17" spans="1:5" ht="19.5" thickBot="1">
      <c r="A17" s="45"/>
      <c r="B17" s="21" t="s">
        <v>8</v>
      </c>
      <c r="C17" s="57">
        <f>C6+C10+C15</f>
        <v>29276.300000000003</v>
      </c>
      <c r="D17" s="57">
        <f>D6+D10+D15</f>
        <v>29502.2</v>
      </c>
      <c r="E17" s="29">
        <f t="shared" si="0"/>
        <v>100.77161389929739</v>
      </c>
    </row>
    <row r="18" spans="1:5" ht="22.5" customHeight="1" thickBot="1">
      <c r="A18" s="39" t="s">
        <v>5</v>
      </c>
      <c r="B18" s="43" t="s">
        <v>7</v>
      </c>
      <c r="C18" s="30">
        <f>C19+C22+C20+C21</f>
        <v>61522.8</v>
      </c>
      <c r="D18" s="30">
        <f>D19+D22+D20+D21</f>
        <v>60619.4</v>
      </c>
      <c r="E18" s="29">
        <f t="shared" si="0"/>
        <v>98.53160129252895</v>
      </c>
    </row>
    <row r="19" spans="1:5" s="18" customFormat="1" ht="39.75" customHeight="1">
      <c r="A19" s="46">
        <v>41020000</v>
      </c>
      <c r="B19" s="47" t="s">
        <v>42</v>
      </c>
      <c r="C19" s="60">
        <v>5622.1</v>
      </c>
      <c r="D19" s="60">
        <v>5451.7</v>
      </c>
      <c r="E19" s="29">
        <f t="shared" si="0"/>
        <v>96.96910407143238</v>
      </c>
    </row>
    <row r="20" spans="1:5" s="18" customFormat="1" ht="39.75" customHeight="1">
      <c r="A20" s="48">
        <v>41030000</v>
      </c>
      <c r="B20" s="49" t="s">
        <v>43</v>
      </c>
      <c r="C20" s="60">
        <v>27124.8</v>
      </c>
      <c r="D20" s="60">
        <v>27124.8</v>
      </c>
      <c r="E20" s="29">
        <f t="shared" si="0"/>
        <v>100</v>
      </c>
    </row>
    <row r="21" spans="1:5" s="18" customFormat="1" ht="39.75" customHeight="1">
      <c r="A21" s="48">
        <v>41040000</v>
      </c>
      <c r="B21" s="50" t="s">
        <v>44</v>
      </c>
      <c r="C21" s="60">
        <v>4935.8</v>
      </c>
      <c r="D21" s="60">
        <v>4871.4</v>
      </c>
      <c r="E21" s="29">
        <f t="shared" si="0"/>
        <v>98.69524697110903</v>
      </c>
    </row>
    <row r="22" spans="1:9" s="18" customFormat="1" ht="39.75" customHeight="1" thickBot="1">
      <c r="A22" s="48">
        <v>41050000</v>
      </c>
      <c r="B22" s="49" t="s">
        <v>45</v>
      </c>
      <c r="C22" s="60">
        <v>23840.1</v>
      </c>
      <c r="D22" s="60">
        <v>23171.5</v>
      </c>
      <c r="E22" s="29">
        <f t="shared" si="0"/>
        <v>97.19548156257734</v>
      </c>
      <c r="G22" s="19"/>
      <c r="H22" s="19"/>
      <c r="I22" s="19"/>
    </row>
    <row r="23" spans="1:9" ht="29.25" customHeight="1" thickBot="1">
      <c r="A23" s="51"/>
      <c r="B23" s="52" t="s">
        <v>9</v>
      </c>
      <c r="C23" s="58">
        <f>C18+C17</f>
        <v>90799.1</v>
      </c>
      <c r="D23" s="58">
        <f>D18+D17</f>
        <v>90121.6</v>
      </c>
      <c r="E23" s="29">
        <f t="shared" si="0"/>
        <v>99.2538472297633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30"/>
      <c r="D24" s="30">
        <v>0</v>
      </c>
      <c r="E24" s="29"/>
      <c r="G24" s="15"/>
      <c r="H24" s="15"/>
      <c r="I24" s="15"/>
    </row>
    <row r="25" spans="1:5" s="26" customFormat="1" ht="21.75" customHeight="1" thickBot="1">
      <c r="A25" s="69" t="s">
        <v>11</v>
      </c>
      <c r="B25" s="70"/>
      <c r="C25" s="70"/>
      <c r="D25" s="70"/>
      <c r="E25" s="71"/>
    </row>
    <row r="26" spans="1:5" s="25" customFormat="1" ht="22.5" customHeight="1">
      <c r="A26" s="27" t="s">
        <v>30</v>
      </c>
      <c r="B26" s="31" t="s">
        <v>12</v>
      </c>
      <c r="C26" s="64">
        <v>6652.231</v>
      </c>
      <c r="D26" s="64">
        <v>5803.64863</v>
      </c>
      <c r="E26" s="63">
        <f aca="true" t="shared" si="1" ref="E26:E34">IF(C26=0,"",IF(D26/C26*100&gt;=200,"В/100",D26/C26*100))</f>
        <v>87.24364247122507</v>
      </c>
    </row>
    <row r="27" spans="1:5" s="25" customFormat="1" ht="30" customHeight="1">
      <c r="A27" s="27" t="s">
        <v>31</v>
      </c>
      <c r="B27" s="31" t="s">
        <v>13</v>
      </c>
      <c r="C27" s="64">
        <v>49049.09178</v>
      </c>
      <c r="D27" s="64">
        <v>36717.56480000001</v>
      </c>
      <c r="E27" s="63">
        <f t="shared" si="1"/>
        <v>74.85880669246512</v>
      </c>
    </row>
    <row r="28" spans="1:5" s="25" customFormat="1" ht="19.5" customHeight="1">
      <c r="A28" s="27" t="s">
        <v>32</v>
      </c>
      <c r="B28" s="31" t="s">
        <v>14</v>
      </c>
      <c r="C28" s="64">
        <v>23997.832</v>
      </c>
      <c r="D28" s="64">
        <v>21235.841050000003</v>
      </c>
      <c r="E28" s="63">
        <f t="shared" si="1"/>
        <v>88.49066469837777</v>
      </c>
    </row>
    <row r="29" spans="1:5" s="25" customFormat="1" ht="42" customHeight="1">
      <c r="A29" s="27" t="s">
        <v>33</v>
      </c>
      <c r="B29" s="31" t="s">
        <v>19</v>
      </c>
      <c r="C29" s="64">
        <v>7028.012</v>
      </c>
      <c r="D29" s="64">
        <v>6126.170070000001</v>
      </c>
      <c r="E29" s="63">
        <f t="shared" si="1"/>
        <v>87.16789427792669</v>
      </c>
    </row>
    <row r="30" spans="1:5" s="25" customFormat="1" ht="25.5" customHeight="1">
      <c r="A30" s="27" t="s">
        <v>34</v>
      </c>
      <c r="B30" s="31" t="s">
        <v>15</v>
      </c>
      <c r="C30" s="64">
        <v>2512.976</v>
      </c>
      <c r="D30" s="64">
        <v>2067.8465100000003</v>
      </c>
      <c r="E30" s="63">
        <f t="shared" si="1"/>
        <v>82.28675920502226</v>
      </c>
    </row>
    <row r="31" spans="1:5" s="25" customFormat="1" ht="25.5" customHeight="1">
      <c r="A31" s="27" t="s">
        <v>35</v>
      </c>
      <c r="B31" s="31" t="s">
        <v>16</v>
      </c>
      <c r="C31" s="64">
        <v>2089.4539999999997</v>
      </c>
      <c r="D31" s="64">
        <v>1230.37636</v>
      </c>
      <c r="E31" s="63">
        <f t="shared" si="1"/>
        <v>58.88506566787305</v>
      </c>
    </row>
    <row r="32" spans="1:5" s="25" customFormat="1" ht="30" customHeight="1">
      <c r="A32" s="27" t="s">
        <v>36</v>
      </c>
      <c r="B32" s="31" t="s">
        <v>47</v>
      </c>
      <c r="C32" s="64">
        <v>655.3</v>
      </c>
      <c r="D32" s="64">
        <v>412.19418</v>
      </c>
      <c r="E32" s="63">
        <f t="shared" si="1"/>
        <v>62.90159926751107</v>
      </c>
    </row>
    <row r="33" spans="1:5" s="25" customFormat="1" ht="24.75" customHeight="1" thickBot="1">
      <c r="A33" s="28" t="s">
        <v>46</v>
      </c>
      <c r="B33" s="32" t="s">
        <v>17</v>
      </c>
      <c r="C33" s="64">
        <v>3979.016</v>
      </c>
      <c r="D33" s="64">
        <v>3979.016</v>
      </c>
      <c r="E33" s="63">
        <f t="shared" si="1"/>
        <v>100</v>
      </c>
    </row>
    <row r="34" spans="1:5" s="16" customFormat="1" ht="23.25" customHeight="1" thickBot="1">
      <c r="A34" s="23"/>
      <c r="B34" s="24" t="s">
        <v>18</v>
      </c>
      <c r="C34" s="62">
        <f>SUM(C26:C33)</f>
        <v>95963.91278</v>
      </c>
      <c r="D34" s="62">
        <f>SUM(D26:D33)</f>
        <v>77572.65760000002</v>
      </c>
      <c r="E34" s="22">
        <f t="shared" si="1"/>
        <v>80.83523832322005</v>
      </c>
    </row>
    <row r="35" s="14" customFormat="1" ht="12.75"/>
    <row r="36" spans="2:5" s="14" customFormat="1" ht="12.7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2019-12-03T14:30:04Z</cp:lastPrinted>
  <dcterms:created xsi:type="dcterms:W3CDTF">2015-04-06T06:03:14Z</dcterms:created>
  <dcterms:modified xsi:type="dcterms:W3CDTF">2020-11-24T10:46:33Z</dcterms:modified>
  <cp:category/>
  <cp:version/>
  <cp:contentType/>
  <cp:contentStatus/>
</cp:coreProperties>
</file>